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8972" windowHeight="8268"/>
  </bookViews>
  <sheets>
    <sheet name="9 месяцев 2018" sheetId="4" r:id="rId1"/>
    <sheet name="Лист2" sheetId="2" r:id="rId2"/>
    <sheet name="Лист3" sheetId="3" r:id="rId3"/>
  </sheets>
  <definedNames>
    <definedName name="_xlnm.Print_Titles" localSheetId="0">'9 месяцев 2018'!$8:$8</definedName>
  </definedNames>
  <calcPr calcId="125725"/>
</workbook>
</file>

<file path=xl/calcChain.xml><?xml version="1.0" encoding="utf-8"?>
<calcChain xmlns="http://schemas.openxmlformats.org/spreadsheetml/2006/main">
  <c r="K60" i="4"/>
  <c r="L60"/>
  <c r="C7" i="2" l="1"/>
  <c r="C3"/>
  <c r="C4"/>
  <c r="C5"/>
  <c r="C6"/>
  <c r="C2"/>
  <c r="C1"/>
  <c r="R46" i="4" l="1"/>
  <c r="R45"/>
  <c r="D44"/>
  <c r="C44"/>
  <c r="O44" l="1"/>
  <c r="R44"/>
  <c r="R64" l="1"/>
  <c r="R62"/>
  <c r="R23" l="1"/>
  <c r="R26"/>
  <c r="R25"/>
  <c r="L9" l="1"/>
  <c r="K9"/>
  <c r="R59" l="1"/>
  <c r="K48"/>
  <c r="C48" s="1"/>
  <c r="D58"/>
  <c r="C58"/>
  <c r="R43"/>
  <c r="D42"/>
  <c r="C42"/>
  <c r="R41"/>
  <c r="D40"/>
  <c r="C40"/>
  <c r="R39"/>
  <c r="R38"/>
  <c r="D37"/>
  <c r="C37"/>
  <c r="R24"/>
  <c r="R22"/>
  <c r="O58" l="1"/>
  <c r="O37"/>
  <c r="O40"/>
  <c r="O42"/>
  <c r="D60"/>
  <c r="C60"/>
  <c r="L48"/>
  <c r="O60" l="1"/>
  <c r="L47"/>
  <c r="D47" s="1"/>
  <c r="D48"/>
  <c r="O48" s="1"/>
  <c r="K47"/>
  <c r="C47" s="1"/>
  <c r="R68"/>
  <c r="D67"/>
  <c r="C67"/>
  <c r="R66"/>
  <c r="D65"/>
  <c r="C65"/>
  <c r="D63"/>
  <c r="C63"/>
  <c r="D61"/>
  <c r="C61"/>
  <c r="R57"/>
  <c r="D56"/>
  <c r="C56"/>
  <c r="R55"/>
  <c r="R54"/>
  <c r="D53"/>
  <c r="C53"/>
  <c r="D51"/>
  <c r="C51"/>
  <c r="D49"/>
  <c r="C49"/>
  <c r="R36"/>
  <c r="D35"/>
  <c r="C35"/>
  <c r="R34"/>
  <c r="D33"/>
  <c r="C33"/>
  <c r="R32"/>
  <c r="R31"/>
  <c r="D30"/>
  <c r="C30"/>
  <c r="R29"/>
  <c r="R28"/>
  <c r="D27"/>
  <c r="C27"/>
  <c r="R21"/>
  <c r="R20"/>
  <c r="D19"/>
  <c r="C19"/>
  <c r="R18"/>
  <c r="D17"/>
  <c r="C17"/>
  <c r="R16"/>
  <c r="R15"/>
  <c r="R14"/>
  <c r="R13"/>
  <c r="R12"/>
  <c r="R11"/>
  <c r="D10"/>
  <c r="C10"/>
  <c r="D9"/>
  <c r="C9"/>
  <c r="R9" l="1"/>
  <c r="R60"/>
  <c r="O30"/>
  <c r="R48"/>
  <c r="O53"/>
  <c r="O33"/>
  <c r="O27"/>
  <c r="O9"/>
  <c r="O35"/>
  <c r="O19"/>
  <c r="O10"/>
  <c r="O17"/>
  <c r="O47"/>
</calcChain>
</file>

<file path=xl/sharedStrings.xml><?xml version="1.0" encoding="utf-8"?>
<sst xmlns="http://schemas.openxmlformats.org/spreadsheetml/2006/main" count="117" uniqueCount="84">
  <si>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</si>
  <si>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</si>
  <si>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</si>
  <si>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</si>
  <si>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</si>
  <si>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Федераль­ный бюджет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</si>
  <si>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</si>
  <si>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</si>
  <si>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</si>
  <si>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</si>
  <si>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</si>
  <si>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</si>
  <si>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</si>
  <si>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</si>
  <si>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</si>
  <si>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</si>
  <si>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</si>
  <si>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</si>
  <si>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</si>
  <si>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Доля средств бюджета района, направленных на заключение муниципальных контрактов, по итогам проведения конкурентных процедур, в общем объеме средств бюджета района, направленных на заключение муниципальных контрактов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</si>
  <si>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</si>
  <si>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</si>
  <si>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</si>
  <si>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</si>
  <si>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</si>
  <si>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</si>
  <si>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</si>
  <si>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</si>
  <si>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</si>
  <si>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</si>
  <si>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-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</si>
  <si>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</si>
  <si>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</si>
  <si>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</si>
  <si>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Обеспечение деятельности комитетов территориального общественного самоуправления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</si>
  <si>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</si>
  <si>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</si>
  <si>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</si>
  <si>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</si>
  <si>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</si>
  <si>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</si>
  <si>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</si>
  <si>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проведенных конкурсов на включение в кадровый резерв (единиц)</t>
  </si>
  <si>
    <t>Количество информации о кадровом резерве, размещенной на официальном сайте администрации Ленинского района города Челябинска в сети Интернет (единиц)</t>
  </si>
  <si>
    <t>Количество муниципальных служащих, прошедших обучение на курсах повышения квалификации по краткосрочным программам (человек)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</si>
  <si>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</si>
  <si>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</si>
  <si>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</si>
  <si>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Количество информации о кадровом резерве,  размещенной на официальном сайте администрации Ленинского района города Челябинска в сети Интернет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</si>
  <si>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</si>
  <si>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</si>
  <si>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</si>
  <si>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Количество проведенных конкурсов на включение в кадровый резерв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</si>
  <si>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</si>
  <si>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</si>
  <si>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</si>
  <si>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</si>
  <si>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</si>
  <si>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</si>
  <si>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</si>
  <si>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</si>
  <si>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</si>
  <si>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Площадь цветочного оформления (кв. м)</t>
  </si>
  <si>
    <t>Площадь территории района, подлежащая очистке от мусора (тыс. кв. м)</t>
  </si>
  <si>
    <t>Площадь благоустроенных газонов на территории района (тыс. кв. м)</t>
  </si>
  <si>
    <t>Площадь объектов благоустройства района, подлежащая ремонту (тыс. кв. м)</t>
  </si>
  <si>
    <t>Площадь проездов в поселках района, подлежащая восстановлению (тыс. кв. м)</t>
  </si>
  <si>
    <t>Площадь достопримечательного места «Монастырская заимка «Плодушка»», подлежащая благоустройству (тыс. кв. м)</t>
  </si>
  <si>
    <t>Муниципальная программа «Повышение эффективности исполнения полномочий администрации Ленинского района города Челябинска на 2018–2020 годы»</t>
  </si>
  <si>
    <t>Муниципальная программа «Развитие муниципальной службы в Ленинском районе города Челябинска на 2018-2020 годы»</t>
  </si>
  <si>
    <t>Муниципальная программа «Формирование современной городской среды в Ленинском районе города Челябинска на 2018 год»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</si>
  <si>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</si>
  <si>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</si>
  <si>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</si>
  <si>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</si>
  <si>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</si>
  <si>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Заместитель начальника отдела экономики и финансов</t>
  </si>
  <si>
    <t>М. А. Менчинская</t>
  </si>
  <si>
    <t>Количество совещаний, проведенных администрацией района по вопросам обеспечения первичных мер пожарной безопасности (ед.)</t>
  </si>
  <si>
    <t>Количество действующих добровольных формирований населения (ед.)</t>
  </si>
  <si>
    <t>Количество проведенных рейдов и иных профилактических акций добровольными формированиями населения по охране общественного порядка (ед.)</t>
  </si>
  <si>
    <t>Количество совещаний, собраний, встреч и иных мероприятий по вопросам профилактики терроризма и экстремизма (ед.)</t>
  </si>
  <si>
    <t>Количество встреч, собраний и иных мероприятий по вопросам предупреждения и ликвидации последствий чрезвычайных ситуаций (ед.)</t>
  </si>
  <si>
    <t>по итогам 9 месяцев 2018 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</si>
</sst>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vertical="top" wrapText="1"/>
    </xf>
    <xf numFmtId="165" fontId="4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64" fontId="5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4" fontId="15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1" applyNumberFormat="1" applyFont="1" applyBorder="1" applyAlignment="1">
      <alignment horizontal="center" vertical="top" wrapText="1"/>
    </xf>
    <xf numFmtId="4" fontId="13" fillId="0" borderId="1" xfId="1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topLeftCell="A5" workbookViewId="0">
      <pane xSplit="2" ySplit="4" topLeftCell="C57" activePane="bottomRight" state="frozen"/>
      <selection activeCell="A5" sqref="A5"/>
      <selection pane="topRight" activeCell="C5" sqref="C5"/>
      <selection pane="bottomLeft" activeCell="A9" sqref="A9"/>
      <selection pane="bottomRight" activeCell="B60" sqref="B60"/>
    </sheetView>
  </sheetViews>
  <sheetFormatPr defaultRowHeight="14.4"/>
  <cols>
    <col min="1" max="1" width="3.44140625" customWidth="1"/>
    <col min="2" max="2" width="43.6640625" customWidth="1"/>
    <col min="3" max="3" width="11.5546875" customWidth="1"/>
    <col min="4" max="4" width="11" bestFit="1" customWidth="1"/>
    <col min="5" max="5" width="8.77734375" bestFit="1" customWidth="1"/>
    <col min="6" max="6" width="5.44140625" customWidth="1"/>
    <col min="7" max="7" width="8.77734375" bestFit="1" customWidth="1"/>
    <col min="8" max="8" width="5.44140625" customWidth="1"/>
    <col min="9" max="10" width="5.88671875" customWidth="1"/>
    <col min="11" max="12" width="10.33203125" customWidth="1"/>
    <col min="13" max="14" width="5.109375" customWidth="1"/>
    <col min="15" max="15" width="7.6640625" customWidth="1"/>
    <col min="16" max="16" width="8.33203125" style="24" customWidth="1"/>
    <col min="17" max="17" width="8.109375" style="25" bestFit="1" customWidth="1"/>
    <col min="18" max="18" width="8" customWidth="1"/>
  </cols>
  <sheetData>
    <row r="1" spans="1:19" ht="18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  <c r="Q1" s="23"/>
      <c r="R1" s="4"/>
    </row>
    <row r="2" spans="1:19" ht="18">
      <c r="A2" s="3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3"/>
      <c r="Q2" s="23"/>
      <c r="R2" s="4"/>
    </row>
    <row r="3" spans="1:19" ht="15.6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/>
      <c r="Q3" s="23"/>
      <c r="R3" s="18"/>
    </row>
    <row r="4" spans="1:19" ht="7.5" customHeight="1">
      <c r="A4" s="2"/>
    </row>
    <row r="5" spans="1:19">
      <c r="A5" s="55" t="s">
        <v>1</v>
      </c>
      <c r="B5" s="55" t="s">
        <v>31</v>
      </c>
      <c r="C5" s="55" t="s">
        <v>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 t="s">
        <v>25</v>
      </c>
      <c r="P5" s="55" t="s">
        <v>3</v>
      </c>
      <c r="Q5" s="55"/>
      <c r="R5" s="55" t="s">
        <v>25</v>
      </c>
    </row>
    <row r="6" spans="1:19" ht="46.5" customHeight="1">
      <c r="A6" s="55"/>
      <c r="B6" s="55"/>
      <c r="C6" s="55" t="s">
        <v>4</v>
      </c>
      <c r="D6" s="55"/>
      <c r="E6" s="55" t="s">
        <v>5</v>
      </c>
      <c r="F6" s="55"/>
      <c r="G6" s="55" t="s">
        <v>6</v>
      </c>
      <c r="H6" s="55"/>
      <c r="I6" s="55" t="s">
        <v>7</v>
      </c>
      <c r="J6" s="55"/>
      <c r="K6" s="55" t="s">
        <v>8</v>
      </c>
      <c r="L6" s="55"/>
      <c r="M6" s="55" t="s">
        <v>22</v>
      </c>
      <c r="N6" s="55"/>
      <c r="O6" s="55"/>
      <c r="P6" s="55"/>
      <c r="Q6" s="55"/>
      <c r="R6" s="55"/>
    </row>
    <row r="7" spans="1:19" ht="19.5" customHeight="1">
      <c r="A7" s="55"/>
      <c r="B7" s="55"/>
      <c r="C7" s="31" t="s">
        <v>9</v>
      </c>
      <c r="D7" s="31" t="s">
        <v>10</v>
      </c>
      <c r="E7" s="31" t="s">
        <v>9</v>
      </c>
      <c r="F7" s="31" t="s">
        <v>10</v>
      </c>
      <c r="G7" s="31" t="s">
        <v>9</v>
      </c>
      <c r="H7" s="31" t="s">
        <v>10</v>
      </c>
      <c r="I7" s="31" t="s">
        <v>9</v>
      </c>
      <c r="J7" s="31" t="s">
        <v>10</v>
      </c>
      <c r="K7" s="31" t="s">
        <v>9</v>
      </c>
      <c r="L7" s="31" t="s">
        <v>10</v>
      </c>
      <c r="M7" s="31" t="s">
        <v>9</v>
      </c>
      <c r="N7" s="31" t="s">
        <v>10</v>
      </c>
      <c r="O7" s="55"/>
      <c r="P7" s="31" t="s">
        <v>9</v>
      </c>
      <c r="Q7" s="31" t="s">
        <v>10</v>
      </c>
      <c r="R7" s="55"/>
    </row>
    <row r="8" spans="1:19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</row>
    <row r="9" spans="1:19" ht="58.5" customHeight="1">
      <c r="A9" s="53" t="s">
        <v>73</v>
      </c>
      <c r="B9" s="16" t="s">
        <v>68</v>
      </c>
      <c r="C9" s="36">
        <f>E9+G9+I9+K9+M9</f>
        <v>72226.5</v>
      </c>
      <c r="D9" s="36">
        <f>F9+H9+J9+L9+N9</f>
        <v>40103.286289999996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f>K10+K17+K19+K27+K30+K33+K35+K37+K40+K42</f>
        <v>72226.5</v>
      </c>
      <c r="L9" s="36">
        <f>L10+L17+L19+L27+L30+L33+L35+L37+L40+L42</f>
        <v>40103.286289999996</v>
      </c>
      <c r="M9" s="36">
        <v>0</v>
      </c>
      <c r="N9" s="36">
        <v>0</v>
      </c>
      <c r="O9" s="41">
        <f>D9/C9</f>
        <v>0.55524338421493491</v>
      </c>
      <c r="P9" s="42"/>
      <c r="Q9" s="43"/>
      <c r="R9" s="44">
        <f>(R11+R12+R13+R14+R15+R16+R18+R20+R21+R22+R23+R24+R25+R26+R28+R29+R31+R32+R34+R36+R38+R39+R41+R43)/24</f>
        <v>0.86283388200679989</v>
      </c>
      <c r="S9" s="47"/>
    </row>
    <row r="10" spans="1:19" ht="27.6">
      <c r="A10" s="31" t="s">
        <v>32</v>
      </c>
      <c r="B10" s="12" t="s">
        <v>24</v>
      </c>
      <c r="C10" s="7">
        <f>E10+G10+I10+K10+M10</f>
        <v>32096.7</v>
      </c>
      <c r="D10" s="7">
        <f>F10+H10+J10+L10+N10</f>
        <v>21721</v>
      </c>
      <c r="E10" s="7"/>
      <c r="F10" s="7"/>
      <c r="G10" s="7"/>
      <c r="H10" s="7"/>
      <c r="I10" s="7"/>
      <c r="J10" s="7"/>
      <c r="K10" s="19">
        <v>32096.7</v>
      </c>
      <c r="L10" s="7">
        <v>21721</v>
      </c>
      <c r="M10" s="7"/>
      <c r="N10" s="7"/>
      <c r="O10" s="15">
        <f>D10/C10</f>
        <v>0.67673623768175539</v>
      </c>
      <c r="P10" s="31"/>
      <c r="Q10" s="21"/>
      <c r="R10" s="9"/>
    </row>
    <row r="11" spans="1:19" ht="60.75" customHeight="1">
      <c r="A11" s="31"/>
      <c r="B11" s="5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31">
        <v>75</v>
      </c>
      <c r="Q11" s="31">
        <v>100</v>
      </c>
      <c r="R11" s="9">
        <f t="shared" ref="R11:R18" si="0">Q11/P11</f>
        <v>1.3333333333333333</v>
      </c>
    </row>
    <row r="12" spans="1:19" ht="27.6">
      <c r="A12" s="31"/>
      <c r="B12" s="5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31">
        <v>510</v>
      </c>
      <c r="Q12" s="31">
        <v>439</v>
      </c>
      <c r="R12" s="9">
        <f t="shared" si="0"/>
        <v>0.86078431372549025</v>
      </c>
    </row>
    <row r="13" spans="1:19" ht="60.75" customHeight="1">
      <c r="A13" s="48"/>
      <c r="B13" s="5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  <c r="P13" s="31">
        <v>99.7</v>
      </c>
      <c r="Q13" s="31">
        <v>99.8</v>
      </c>
      <c r="R13" s="9">
        <f t="shared" si="0"/>
        <v>1.0010030090270812</v>
      </c>
    </row>
    <row r="14" spans="1:19" ht="74.25" customHeight="1">
      <c r="A14" s="48"/>
      <c r="B14" s="5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  <c r="P14" s="31">
        <v>90</v>
      </c>
      <c r="Q14" s="31">
        <v>95</v>
      </c>
      <c r="R14" s="9">
        <f t="shared" si="0"/>
        <v>1.0555555555555556</v>
      </c>
    </row>
    <row r="15" spans="1:19" ht="41.4">
      <c r="A15" s="48"/>
      <c r="B15" s="5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4"/>
      <c r="P15" s="31">
        <v>416</v>
      </c>
      <c r="Q15" s="31">
        <v>416</v>
      </c>
      <c r="R15" s="9">
        <f t="shared" si="0"/>
        <v>1</v>
      </c>
    </row>
    <row r="16" spans="1:19" ht="55.2">
      <c r="A16" s="48"/>
      <c r="B16" s="5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  <c r="P16" s="31">
        <v>15</v>
      </c>
      <c r="Q16" s="31">
        <v>12</v>
      </c>
      <c r="R16" s="9">
        <f t="shared" si="0"/>
        <v>0.8</v>
      </c>
    </row>
    <row r="17" spans="1:18" ht="41.4">
      <c r="A17" s="31" t="s">
        <v>33</v>
      </c>
      <c r="B17" s="12" t="s">
        <v>34</v>
      </c>
      <c r="C17" s="7">
        <f>E17+G17+I17+K17+M17</f>
        <v>730.3</v>
      </c>
      <c r="D17" s="7">
        <f>F17+H17+J17+L17+N17</f>
        <v>302.69452000000001</v>
      </c>
      <c r="E17" s="7"/>
      <c r="F17" s="7"/>
      <c r="G17" s="7"/>
      <c r="H17" s="7"/>
      <c r="I17" s="7"/>
      <c r="J17" s="7"/>
      <c r="K17" s="7">
        <v>730.3</v>
      </c>
      <c r="L17" s="7">
        <v>302.69452000000001</v>
      </c>
      <c r="M17" s="7"/>
      <c r="N17" s="7"/>
      <c r="O17" s="15">
        <f>D17/C17</f>
        <v>0.41447969327673562</v>
      </c>
      <c r="P17" s="31"/>
      <c r="Q17" s="21"/>
      <c r="R17" s="9"/>
    </row>
    <row r="18" spans="1:18" ht="41.4">
      <c r="A18" s="31"/>
      <c r="B18" s="5" t="s">
        <v>26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4"/>
      <c r="P18" s="31">
        <v>128</v>
      </c>
      <c r="Q18" s="31">
        <v>100</v>
      </c>
      <c r="R18" s="9">
        <f t="shared" si="0"/>
        <v>0.78125</v>
      </c>
    </row>
    <row r="19" spans="1:18" ht="41.4">
      <c r="A19" s="48" t="s">
        <v>35</v>
      </c>
      <c r="B19" s="12" t="s">
        <v>23</v>
      </c>
      <c r="C19" s="7">
        <f>E19+G19+I19+K19+M19</f>
        <v>36556.800000000003</v>
      </c>
      <c r="D19" s="7">
        <f>F19+H19+J19+L19+N19</f>
        <v>16616.16677</v>
      </c>
      <c r="E19" s="7"/>
      <c r="F19" s="7"/>
      <c r="G19" s="7"/>
      <c r="H19" s="7"/>
      <c r="I19" s="7"/>
      <c r="J19" s="7"/>
      <c r="K19" s="20">
        <v>36556.800000000003</v>
      </c>
      <c r="L19" s="11">
        <v>16616.16677</v>
      </c>
      <c r="M19" s="7"/>
      <c r="N19" s="7"/>
      <c r="O19" s="15">
        <f>D19/C19</f>
        <v>0.45453012216605387</v>
      </c>
      <c r="P19" s="31"/>
      <c r="Q19" s="21"/>
      <c r="R19" s="13"/>
    </row>
    <row r="20" spans="1:18" ht="27.6">
      <c r="A20" s="22"/>
      <c r="B20" s="46" t="s">
        <v>63</v>
      </c>
      <c r="C20" s="8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9">
        <v>12.91</v>
      </c>
      <c r="Q20" s="50">
        <v>12.91</v>
      </c>
      <c r="R20" s="9">
        <f>Q20/P20</f>
        <v>1</v>
      </c>
    </row>
    <row r="21" spans="1:18" ht="27.6">
      <c r="A21" s="22"/>
      <c r="B21" s="46" t="s">
        <v>64</v>
      </c>
      <c r="C21" s="8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9">
        <v>1224.95</v>
      </c>
      <c r="Q21" s="50">
        <v>1224.95</v>
      </c>
      <c r="R21" s="9">
        <f t="shared" ref="R21:R43" si="1">Q21/P21</f>
        <v>1</v>
      </c>
    </row>
    <row r="22" spans="1:18">
      <c r="A22" s="22"/>
      <c r="B22" s="46" t="s">
        <v>62</v>
      </c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9">
        <v>979</v>
      </c>
      <c r="Q22" s="32">
        <v>979</v>
      </c>
      <c r="R22" s="9">
        <f t="shared" si="1"/>
        <v>1</v>
      </c>
    </row>
    <row r="23" spans="1:18" ht="27.6">
      <c r="A23" s="22"/>
      <c r="B23" s="46" t="s">
        <v>61</v>
      </c>
      <c r="C23" s="8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9">
        <v>2098.6999999999998</v>
      </c>
      <c r="Q23" s="32">
        <v>2098.6999999999998</v>
      </c>
      <c r="R23" s="9">
        <f t="shared" si="1"/>
        <v>1</v>
      </c>
    </row>
    <row r="24" spans="1:18" ht="27.6">
      <c r="A24" s="22"/>
      <c r="B24" s="46" t="s">
        <v>65</v>
      </c>
      <c r="C24" s="8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49">
        <v>10.89</v>
      </c>
      <c r="Q24" s="32">
        <v>0</v>
      </c>
      <c r="R24" s="9">
        <f t="shared" si="1"/>
        <v>0</v>
      </c>
    </row>
    <row r="25" spans="1:18" ht="27.6">
      <c r="A25" s="22"/>
      <c r="B25" s="46" t="s">
        <v>66</v>
      </c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49">
        <v>205</v>
      </c>
      <c r="Q25" s="32">
        <v>205</v>
      </c>
      <c r="R25" s="9">
        <f t="shared" si="1"/>
        <v>1</v>
      </c>
    </row>
    <row r="26" spans="1:18" ht="41.4">
      <c r="A26" s="22"/>
      <c r="B26" s="46" t="s">
        <v>67</v>
      </c>
      <c r="C26" s="8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">
        <v>12</v>
      </c>
      <c r="Q26" s="32">
        <v>12</v>
      </c>
      <c r="R26" s="9">
        <f t="shared" si="1"/>
        <v>1</v>
      </c>
    </row>
    <row r="27" spans="1:18" ht="27.6">
      <c r="A27" s="22" t="s">
        <v>36</v>
      </c>
      <c r="B27" s="12" t="s">
        <v>27</v>
      </c>
      <c r="C27" s="7">
        <f>E27+G27+I27+K27+M27</f>
        <v>300.8</v>
      </c>
      <c r="D27" s="7">
        <f>F27+H27+J27+L27+N27</f>
        <v>129.19999999999999</v>
      </c>
      <c r="E27" s="6"/>
      <c r="F27" s="6"/>
      <c r="G27" s="6"/>
      <c r="H27" s="6"/>
      <c r="I27" s="6"/>
      <c r="J27" s="6"/>
      <c r="K27" s="6">
        <v>300.8</v>
      </c>
      <c r="L27" s="6">
        <v>129.19999999999999</v>
      </c>
      <c r="M27" s="6"/>
      <c r="N27" s="6"/>
      <c r="O27" s="15">
        <f>D27/C27</f>
        <v>0.42952127659574463</v>
      </c>
      <c r="P27" s="9"/>
      <c r="Q27" s="32"/>
      <c r="R27" s="13"/>
    </row>
    <row r="28" spans="1:18" ht="46.5" customHeight="1">
      <c r="A28" s="22"/>
      <c r="B28" s="5" t="s">
        <v>14</v>
      </c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  <c r="P28" s="10">
        <v>8</v>
      </c>
      <c r="Q28" s="33">
        <v>4</v>
      </c>
      <c r="R28" s="9">
        <f t="shared" si="1"/>
        <v>0.5</v>
      </c>
    </row>
    <row r="29" spans="1:18" ht="27.6">
      <c r="A29" s="22"/>
      <c r="B29" s="5" t="s">
        <v>15</v>
      </c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15"/>
      <c r="P29" s="9">
        <v>3.6</v>
      </c>
      <c r="Q29" s="32">
        <v>2.4</v>
      </c>
      <c r="R29" s="9">
        <f t="shared" si="1"/>
        <v>0.66666666666666663</v>
      </c>
    </row>
    <row r="30" spans="1:18" ht="31.5" customHeight="1">
      <c r="A30" s="22" t="s">
        <v>37</v>
      </c>
      <c r="B30" s="12" t="s">
        <v>28</v>
      </c>
      <c r="C30" s="7">
        <f>E30+G30+I30+K30+M30</f>
        <v>2067.6999999999998</v>
      </c>
      <c r="D30" s="7">
        <f>F30+H30+J30+L30+N30</f>
        <v>1077.2249999999999</v>
      </c>
      <c r="E30" s="6"/>
      <c r="F30" s="6"/>
      <c r="G30" s="6"/>
      <c r="H30" s="6"/>
      <c r="I30" s="6"/>
      <c r="J30" s="6"/>
      <c r="K30" s="6">
        <v>2067.6999999999998</v>
      </c>
      <c r="L30" s="6">
        <v>1077.2249999999999</v>
      </c>
      <c r="M30" s="6"/>
      <c r="N30" s="6"/>
      <c r="O30" s="15">
        <f>D30/C30</f>
        <v>0.52097741451854718</v>
      </c>
      <c r="P30" s="9"/>
      <c r="Q30" s="32"/>
      <c r="R30" s="13"/>
    </row>
    <row r="31" spans="1:18" ht="45" customHeight="1">
      <c r="A31" s="22"/>
      <c r="B31" s="5" t="s">
        <v>11</v>
      </c>
      <c r="C31" s="8"/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0">
        <v>23</v>
      </c>
      <c r="Q31" s="33">
        <v>19</v>
      </c>
      <c r="R31" s="9">
        <f t="shared" si="1"/>
        <v>0.82608695652173914</v>
      </c>
    </row>
    <row r="32" spans="1:18" ht="27.6">
      <c r="A32" s="22"/>
      <c r="B32" s="5" t="s">
        <v>12</v>
      </c>
      <c r="C32" s="8"/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">
        <v>18</v>
      </c>
      <c r="Q32" s="32">
        <v>15</v>
      </c>
      <c r="R32" s="9">
        <f t="shared" si="1"/>
        <v>0.83333333333333337</v>
      </c>
    </row>
    <row r="33" spans="1:18" ht="31.5" customHeight="1">
      <c r="A33" s="22" t="s">
        <v>38</v>
      </c>
      <c r="B33" s="12" t="s">
        <v>29</v>
      </c>
      <c r="C33" s="7">
        <f>E33+G33+I33+K33+M33</f>
        <v>314.2</v>
      </c>
      <c r="D33" s="7">
        <f>F33+H33+J33+L33+N33</f>
        <v>257</v>
      </c>
      <c r="E33" s="6"/>
      <c r="F33" s="6"/>
      <c r="G33" s="6"/>
      <c r="H33" s="6"/>
      <c r="I33" s="6"/>
      <c r="J33" s="6"/>
      <c r="K33" s="6">
        <v>314.2</v>
      </c>
      <c r="L33" s="6">
        <v>257</v>
      </c>
      <c r="M33" s="6"/>
      <c r="N33" s="6"/>
      <c r="O33" s="15">
        <f>D33/C33</f>
        <v>0.81795035009548056</v>
      </c>
      <c r="P33" s="10"/>
      <c r="Q33" s="33"/>
      <c r="R33" s="9"/>
    </row>
    <row r="34" spans="1:18" ht="45.75" customHeight="1">
      <c r="A34" s="22"/>
      <c r="B34" s="5" t="s">
        <v>13</v>
      </c>
      <c r="C34" s="8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0">
        <v>6</v>
      </c>
      <c r="Q34" s="33">
        <v>5</v>
      </c>
      <c r="R34" s="9">
        <f t="shared" si="1"/>
        <v>0.83333333333333337</v>
      </c>
    </row>
    <row r="35" spans="1:18" ht="27.6">
      <c r="A35" s="22" t="s">
        <v>39</v>
      </c>
      <c r="B35" s="12" t="s">
        <v>41</v>
      </c>
      <c r="C35" s="7">
        <f>E35+G35+I35+K35+M35</f>
        <v>10</v>
      </c>
      <c r="D35" s="7">
        <f>F35+H35+J35+L35+N35</f>
        <v>0</v>
      </c>
      <c r="E35" s="6"/>
      <c r="F35" s="6"/>
      <c r="G35" s="6"/>
      <c r="H35" s="6"/>
      <c r="I35" s="6"/>
      <c r="J35" s="6"/>
      <c r="K35" s="6">
        <v>10</v>
      </c>
      <c r="L35" s="6">
        <v>0</v>
      </c>
      <c r="M35" s="6"/>
      <c r="N35" s="6"/>
      <c r="O35" s="15">
        <f>D35/C35</f>
        <v>0</v>
      </c>
      <c r="P35" s="10"/>
      <c r="Q35" s="33"/>
      <c r="R35" s="9"/>
    </row>
    <row r="36" spans="1:18" ht="45.6" customHeight="1">
      <c r="A36" s="22"/>
      <c r="B36" s="5" t="s">
        <v>78</v>
      </c>
      <c r="C36" s="8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0">
        <v>15</v>
      </c>
      <c r="Q36" s="33">
        <v>11</v>
      </c>
      <c r="R36" s="9">
        <f t="shared" si="1"/>
        <v>0.73333333333333328</v>
      </c>
    </row>
    <row r="37" spans="1:18" ht="27.6">
      <c r="A37" s="22" t="s">
        <v>40</v>
      </c>
      <c r="B37" s="12" t="s">
        <v>57</v>
      </c>
      <c r="C37" s="7">
        <f>E37+G37+I37+K37+M37</f>
        <v>128.5</v>
      </c>
      <c r="D37" s="7">
        <f>F37+H37+J37+L37+N37</f>
        <v>0</v>
      </c>
      <c r="E37" s="6"/>
      <c r="F37" s="6"/>
      <c r="G37" s="6"/>
      <c r="H37" s="6"/>
      <c r="I37" s="6"/>
      <c r="J37" s="6"/>
      <c r="K37" s="6">
        <v>128.5</v>
      </c>
      <c r="L37" s="6">
        <v>0</v>
      </c>
      <c r="M37" s="6"/>
      <c r="N37" s="6"/>
      <c r="O37" s="15">
        <f>D37/C37</f>
        <v>0</v>
      </c>
      <c r="P37" s="10"/>
      <c r="Q37" s="33"/>
      <c r="R37" s="9"/>
    </row>
    <row r="38" spans="1:18" ht="27.6">
      <c r="A38" s="22"/>
      <c r="B38" s="5" t="s">
        <v>79</v>
      </c>
      <c r="C38" s="8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0">
        <v>1</v>
      </c>
      <c r="Q38" s="33">
        <v>1</v>
      </c>
      <c r="R38" s="9">
        <f t="shared" si="1"/>
        <v>1</v>
      </c>
    </row>
    <row r="39" spans="1:18" ht="55.2">
      <c r="A39" s="22"/>
      <c r="B39" s="5" t="s">
        <v>80</v>
      </c>
      <c r="C39" s="8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0">
        <v>15</v>
      </c>
      <c r="Q39" s="33">
        <v>11</v>
      </c>
      <c r="R39" s="9">
        <f t="shared" si="1"/>
        <v>0.73333333333333328</v>
      </c>
    </row>
    <row r="40" spans="1:18" ht="27.6">
      <c r="A40" s="22" t="s">
        <v>56</v>
      </c>
      <c r="B40" s="12" t="s">
        <v>59</v>
      </c>
      <c r="C40" s="7">
        <f>E40+G40+I40+K40+M40</f>
        <v>5</v>
      </c>
      <c r="D40" s="7">
        <f>F40+H40+J40+L40+N40</f>
        <v>0</v>
      </c>
      <c r="E40" s="6"/>
      <c r="F40" s="6"/>
      <c r="G40" s="6"/>
      <c r="H40" s="6"/>
      <c r="I40" s="6"/>
      <c r="J40" s="6"/>
      <c r="K40" s="6">
        <v>5</v>
      </c>
      <c r="L40" s="6">
        <v>0</v>
      </c>
      <c r="M40" s="6"/>
      <c r="N40" s="6"/>
      <c r="O40" s="15">
        <f>D40/C40</f>
        <v>0</v>
      </c>
      <c r="P40" s="10"/>
      <c r="Q40" s="33"/>
      <c r="R40" s="9"/>
    </row>
    <row r="41" spans="1:18" ht="41.4">
      <c r="A41" s="22"/>
      <c r="B41" s="5" t="s">
        <v>81</v>
      </c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0">
        <v>20</v>
      </c>
      <c r="Q41" s="33">
        <v>15</v>
      </c>
      <c r="R41" s="9">
        <f t="shared" si="1"/>
        <v>0.75</v>
      </c>
    </row>
    <row r="42" spans="1:18" ht="27.6">
      <c r="A42" s="22" t="s">
        <v>58</v>
      </c>
      <c r="B42" s="12" t="s">
        <v>60</v>
      </c>
      <c r="C42" s="7">
        <f>E42+G42+I42+K42+M42</f>
        <v>16.5</v>
      </c>
      <c r="D42" s="7">
        <f>F42+H42+J42+L42+N42</f>
        <v>0</v>
      </c>
      <c r="E42" s="6"/>
      <c r="F42" s="6"/>
      <c r="G42" s="6"/>
      <c r="H42" s="6"/>
      <c r="I42" s="6"/>
      <c r="J42" s="6"/>
      <c r="K42" s="6">
        <v>16.5</v>
      </c>
      <c r="L42" s="6">
        <v>0</v>
      </c>
      <c r="M42" s="6"/>
      <c r="N42" s="6"/>
      <c r="O42" s="15">
        <f>D42/C42</f>
        <v>0</v>
      </c>
      <c r="P42" s="10"/>
      <c r="Q42" s="33"/>
      <c r="R42" s="9"/>
    </row>
    <row r="43" spans="1:18" ht="42.6" customHeight="1">
      <c r="A43" s="22"/>
      <c r="B43" s="5" t="s">
        <v>82</v>
      </c>
      <c r="C43" s="8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0">
        <v>3</v>
      </c>
      <c r="Q43" s="33">
        <v>3</v>
      </c>
      <c r="R43" s="9">
        <f t="shared" si="1"/>
        <v>1</v>
      </c>
    </row>
    <row r="44" spans="1:18" ht="41.4">
      <c r="A44" s="53" t="s">
        <v>74</v>
      </c>
      <c r="B44" s="16" t="s">
        <v>70</v>
      </c>
      <c r="C44" s="36">
        <f>E44+G44+I44+K44+M44</f>
        <v>9682</v>
      </c>
      <c r="D44" s="36">
        <f>F44+H44+J44+L44+N44</f>
        <v>265.25</v>
      </c>
      <c r="E44" s="36">
        <v>7614</v>
      </c>
      <c r="F44" s="36">
        <v>0</v>
      </c>
      <c r="G44" s="36">
        <v>1786</v>
      </c>
      <c r="H44" s="36">
        <v>0</v>
      </c>
      <c r="I44" s="36">
        <v>0</v>
      </c>
      <c r="J44" s="36">
        <v>0</v>
      </c>
      <c r="K44" s="36">
        <v>282</v>
      </c>
      <c r="L44" s="36">
        <v>265.25</v>
      </c>
      <c r="M44" s="36">
        <v>0</v>
      </c>
      <c r="N44" s="36">
        <v>0</v>
      </c>
      <c r="O44" s="41">
        <f>D44/C44</f>
        <v>2.7396199132410658E-2</v>
      </c>
      <c r="P44" s="42"/>
      <c r="Q44" s="43"/>
      <c r="R44" s="52">
        <f>ROUND((R45+R46)/2,1)</f>
        <v>0</v>
      </c>
    </row>
    <row r="45" spans="1:18" ht="27.6">
      <c r="A45" s="22"/>
      <c r="B45" s="5" t="s">
        <v>71</v>
      </c>
      <c r="C45" s="8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0">
        <v>2</v>
      </c>
      <c r="Q45" s="33"/>
      <c r="R45" s="9">
        <f t="shared" ref="R45:R46" si="2">Q45/P45</f>
        <v>0</v>
      </c>
    </row>
    <row r="46" spans="1:18" ht="27.6">
      <c r="A46" s="22"/>
      <c r="B46" s="5" t="s">
        <v>72</v>
      </c>
      <c r="C46" s="8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1">
        <v>49.432000000000002</v>
      </c>
      <c r="Q46" s="33"/>
      <c r="R46" s="9">
        <f t="shared" si="2"/>
        <v>0</v>
      </c>
    </row>
    <row r="47" spans="1:18" ht="44.25" customHeight="1">
      <c r="A47" s="53" t="s">
        <v>75</v>
      </c>
      <c r="B47" s="16" t="s">
        <v>69</v>
      </c>
      <c r="C47" s="36">
        <f t="shared" ref="C47:D49" si="3">E47+G47+I47+K47+M47</f>
        <v>274.89999999999998</v>
      </c>
      <c r="D47" s="36">
        <f t="shared" si="3"/>
        <v>205.15545</v>
      </c>
      <c r="E47" s="36"/>
      <c r="F47" s="36"/>
      <c r="G47" s="36"/>
      <c r="H47" s="36"/>
      <c r="I47" s="36"/>
      <c r="J47" s="36"/>
      <c r="K47" s="36">
        <f>K48+K60</f>
        <v>274.89999999999998</v>
      </c>
      <c r="L47" s="36">
        <f>L48+L60</f>
        <v>205.15545</v>
      </c>
      <c r="M47" s="36"/>
      <c r="N47" s="36"/>
      <c r="O47" s="41">
        <f>D47/C47</f>
        <v>0.74629119679883604</v>
      </c>
      <c r="P47" s="38"/>
      <c r="Q47" s="38"/>
      <c r="R47" s="39">
        <v>0.83</v>
      </c>
    </row>
    <row r="48" spans="1:18" ht="28.8">
      <c r="A48" s="21"/>
      <c r="B48" s="34" t="s">
        <v>53</v>
      </c>
      <c r="C48" s="37">
        <f>E48+G48+I48+K48+M48</f>
        <v>264.89999999999998</v>
      </c>
      <c r="D48" s="37">
        <f t="shared" si="3"/>
        <v>205.15545</v>
      </c>
      <c r="E48" s="37"/>
      <c r="F48" s="37"/>
      <c r="G48" s="37"/>
      <c r="H48" s="37"/>
      <c r="I48" s="37"/>
      <c r="J48" s="37"/>
      <c r="K48" s="37">
        <f>K49+K51+K53+K56+K58</f>
        <v>264.89999999999998</v>
      </c>
      <c r="L48" s="37">
        <f>L49+L51+L53+L56+L58</f>
        <v>205.15545</v>
      </c>
      <c r="M48" s="7"/>
      <c r="N48" s="7"/>
      <c r="O48" s="41">
        <f>D48/C48</f>
        <v>0.77446375990939986</v>
      </c>
      <c r="P48" s="10"/>
      <c r="Q48" s="10"/>
      <c r="R48" s="45">
        <f>ROUND((R54+R55+R57+R59)/4,2)</f>
        <v>1.29</v>
      </c>
    </row>
    <row r="49" spans="1:18" ht="27.6">
      <c r="A49" s="22" t="s">
        <v>32</v>
      </c>
      <c r="B49" s="12" t="s">
        <v>52</v>
      </c>
      <c r="C49" s="7">
        <f t="shared" si="3"/>
        <v>0</v>
      </c>
      <c r="D49" s="7">
        <f t="shared" si="3"/>
        <v>0</v>
      </c>
      <c r="E49" s="7"/>
      <c r="F49" s="7"/>
      <c r="G49" s="7"/>
      <c r="H49" s="7"/>
      <c r="I49" s="7"/>
      <c r="J49" s="7"/>
      <c r="K49" s="7">
        <v>0</v>
      </c>
      <c r="L49" s="7">
        <v>0</v>
      </c>
      <c r="M49" s="7"/>
      <c r="N49" s="7"/>
      <c r="O49" s="14"/>
      <c r="P49" s="10"/>
      <c r="Q49" s="10"/>
      <c r="R49" s="9"/>
    </row>
    <row r="50" spans="1:18" ht="27.6">
      <c r="A50" s="22"/>
      <c r="B50" s="5" t="s">
        <v>42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4"/>
      <c r="P50" s="10" t="s">
        <v>30</v>
      </c>
      <c r="Q50" s="10" t="s">
        <v>30</v>
      </c>
      <c r="R50" s="9"/>
    </row>
    <row r="51" spans="1:18" ht="55.2">
      <c r="A51" s="22" t="s">
        <v>33</v>
      </c>
      <c r="B51" s="12" t="s">
        <v>48</v>
      </c>
      <c r="C51" s="7">
        <f>E51+G51+I51+K51+M51</f>
        <v>0</v>
      </c>
      <c r="D51" s="7">
        <f>F51+H51+J51+L51+N51</f>
        <v>0</v>
      </c>
      <c r="E51" s="7"/>
      <c r="F51" s="7"/>
      <c r="G51" s="7"/>
      <c r="H51" s="7"/>
      <c r="I51" s="7"/>
      <c r="J51" s="7"/>
      <c r="K51" s="7">
        <v>0</v>
      </c>
      <c r="L51" s="7">
        <v>0</v>
      </c>
      <c r="M51" s="7"/>
      <c r="N51" s="7"/>
      <c r="O51" s="14"/>
      <c r="P51" s="10"/>
      <c r="Q51" s="10"/>
      <c r="R51" s="9"/>
    </row>
    <row r="52" spans="1:18" ht="55.2">
      <c r="A52" s="22"/>
      <c r="B52" s="5" t="s">
        <v>43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4"/>
      <c r="P52" s="10" t="s">
        <v>30</v>
      </c>
      <c r="Q52" s="10" t="s">
        <v>30</v>
      </c>
      <c r="R52" s="9"/>
    </row>
    <row r="53" spans="1:18" ht="27.6">
      <c r="A53" s="22" t="s">
        <v>35</v>
      </c>
      <c r="B53" s="12" t="s">
        <v>49</v>
      </c>
      <c r="C53" s="7">
        <f>E53+G53+I53+K53+M53</f>
        <v>30</v>
      </c>
      <c r="D53" s="7">
        <f>F53+H53+J53+L53+N53</f>
        <v>24.5</v>
      </c>
      <c r="E53" s="7"/>
      <c r="F53" s="7"/>
      <c r="G53" s="7"/>
      <c r="H53" s="7"/>
      <c r="I53" s="7"/>
      <c r="J53" s="7"/>
      <c r="K53" s="7">
        <v>30</v>
      </c>
      <c r="L53" s="7">
        <v>24.5</v>
      </c>
      <c r="M53" s="7"/>
      <c r="N53" s="7"/>
      <c r="O53" s="15">
        <f>D53/C53</f>
        <v>0.81666666666666665</v>
      </c>
      <c r="P53" s="10"/>
      <c r="Q53" s="10"/>
      <c r="R53" s="9"/>
    </row>
    <row r="54" spans="1:18" ht="55.2">
      <c r="A54" s="22"/>
      <c r="B54" s="5" t="s">
        <v>44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4"/>
      <c r="P54" s="10">
        <v>3</v>
      </c>
      <c r="Q54" s="10">
        <v>2</v>
      </c>
      <c r="R54" s="9">
        <f t="shared" ref="R54:R59" si="4">Q54/P54</f>
        <v>0.66666666666666663</v>
      </c>
    </row>
    <row r="55" spans="1:18" ht="41.4">
      <c r="A55" s="22"/>
      <c r="B55" s="5" t="s">
        <v>45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4"/>
      <c r="P55" s="10">
        <v>2</v>
      </c>
      <c r="Q55" s="10">
        <v>3</v>
      </c>
      <c r="R55" s="9">
        <f t="shared" si="4"/>
        <v>1.5</v>
      </c>
    </row>
    <row r="56" spans="1:18" ht="27.6">
      <c r="A56" s="22" t="s">
        <v>36</v>
      </c>
      <c r="B56" s="12" t="s">
        <v>50</v>
      </c>
      <c r="C56" s="7">
        <f>E56+G56+I56+K56+M56</f>
        <v>70</v>
      </c>
      <c r="D56" s="7">
        <f>F56+H56+J56+L56+N56</f>
        <v>69.239999999999995</v>
      </c>
      <c r="E56" s="7"/>
      <c r="F56" s="7"/>
      <c r="G56" s="7"/>
      <c r="H56" s="7"/>
      <c r="I56" s="7"/>
      <c r="J56" s="7"/>
      <c r="K56" s="7">
        <v>70</v>
      </c>
      <c r="L56" s="7">
        <v>69.239999999999995</v>
      </c>
      <c r="M56" s="7"/>
      <c r="N56" s="7"/>
      <c r="O56" s="14"/>
      <c r="P56" s="10"/>
      <c r="Q56" s="10"/>
      <c r="R56" s="9"/>
    </row>
    <row r="57" spans="1:18" ht="27.6">
      <c r="A57" s="22"/>
      <c r="B57" s="5" t="s">
        <v>46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4"/>
      <c r="P57" s="10">
        <v>20</v>
      </c>
      <c r="Q57" s="10">
        <v>20</v>
      </c>
      <c r="R57" s="9">
        <f t="shared" si="4"/>
        <v>1</v>
      </c>
    </row>
    <row r="58" spans="1:18" ht="60.75" customHeight="1">
      <c r="A58" s="22" t="s">
        <v>37</v>
      </c>
      <c r="B58" s="12" t="s">
        <v>51</v>
      </c>
      <c r="C58" s="7">
        <f>E58+G58+I58+K58+M58</f>
        <v>164.9</v>
      </c>
      <c r="D58" s="7">
        <f>F58+H58+J58+L58+N58</f>
        <v>111.41545000000001</v>
      </c>
      <c r="E58" s="7"/>
      <c r="F58" s="7"/>
      <c r="G58" s="7"/>
      <c r="H58" s="7"/>
      <c r="I58" s="7"/>
      <c r="J58" s="7"/>
      <c r="K58" s="7">
        <v>164.9</v>
      </c>
      <c r="L58" s="7">
        <v>111.41545000000001</v>
      </c>
      <c r="M58" s="7"/>
      <c r="N58" s="7"/>
      <c r="O58" s="15">
        <f>D58/C58</f>
        <v>0.6756546391752577</v>
      </c>
      <c r="P58" s="10"/>
      <c r="Q58" s="21"/>
      <c r="R58" s="9"/>
    </row>
    <row r="59" spans="1:18" ht="58.8" customHeight="1">
      <c r="A59" s="22"/>
      <c r="B59" s="5" t="s">
        <v>47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4"/>
      <c r="P59" s="10">
        <v>1</v>
      </c>
      <c r="Q59" s="10">
        <v>2</v>
      </c>
      <c r="R59" s="9">
        <f t="shared" si="4"/>
        <v>2</v>
      </c>
    </row>
    <row r="60" spans="1:18" ht="28.8">
      <c r="A60" s="21"/>
      <c r="B60" s="34" t="s">
        <v>54</v>
      </c>
      <c r="C60" s="37">
        <f>E60+G60+I60+K60+M60</f>
        <v>10</v>
      </c>
      <c r="D60" s="37">
        <f>F60+H60+J60+L60+N60</f>
        <v>0</v>
      </c>
      <c r="E60" s="37"/>
      <c r="F60" s="37"/>
      <c r="G60" s="37"/>
      <c r="H60" s="37"/>
      <c r="I60" s="37"/>
      <c r="J60" s="37"/>
      <c r="K60" s="37">
        <f>K61+K63+K65+K67</f>
        <v>10</v>
      </c>
      <c r="L60" s="37">
        <f>L61+L63+L65+L67</f>
        <v>0</v>
      </c>
      <c r="M60" s="37"/>
      <c r="N60" s="37"/>
      <c r="O60" s="41">
        <f>D60/C60</f>
        <v>0</v>
      </c>
      <c r="P60" s="40"/>
      <c r="Q60" s="40"/>
      <c r="R60" s="45">
        <f>ROUND((R62+R64+R66+R68)/4,2)</f>
        <v>0</v>
      </c>
    </row>
    <row r="61" spans="1:18" ht="27.6">
      <c r="A61" s="22" t="s">
        <v>32</v>
      </c>
      <c r="B61" s="12" t="s">
        <v>52</v>
      </c>
      <c r="C61" s="7">
        <f>E61+G61+I61+K61+M61</f>
        <v>0</v>
      </c>
      <c r="D61" s="7">
        <f>F61+H61+J61+L61+N61</f>
        <v>0</v>
      </c>
      <c r="E61" s="7"/>
      <c r="F61" s="7"/>
      <c r="G61" s="7"/>
      <c r="H61" s="7"/>
      <c r="I61" s="7"/>
      <c r="J61" s="7"/>
      <c r="K61" s="7">
        <v>0</v>
      </c>
      <c r="L61" s="7">
        <v>0</v>
      </c>
      <c r="M61" s="7"/>
      <c r="N61" s="7"/>
      <c r="O61" s="14"/>
      <c r="P61" s="10"/>
      <c r="Q61" s="10"/>
      <c r="R61" s="9"/>
    </row>
    <row r="62" spans="1:18" ht="27.6">
      <c r="A62" s="22"/>
      <c r="B62" s="5" t="s">
        <v>42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4"/>
      <c r="P62" s="10">
        <v>1</v>
      </c>
      <c r="Q62" s="10">
        <v>0</v>
      </c>
      <c r="R62" s="9">
        <f t="shared" ref="R62" si="5">Q62/P62</f>
        <v>0</v>
      </c>
    </row>
    <row r="63" spans="1:18" ht="55.2">
      <c r="A63" s="22" t="s">
        <v>33</v>
      </c>
      <c r="B63" s="12" t="s">
        <v>48</v>
      </c>
      <c r="C63" s="7">
        <f>E63+G63+I63+K63+M63</f>
        <v>0</v>
      </c>
      <c r="D63" s="7">
        <f>F63+H63+J63+L63+N63</f>
        <v>0</v>
      </c>
      <c r="E63" s="7"/>
      <c r="F63" s="7"/>
      <c r="G63" s="7"/>
      <c r="H63" s="7"/>
      <c r="I63" s="7"/>
      <c r="J63" s="7"/>
      <c r="K63" s="7">
        <v>0</v>
      </c>
      <c r="L63" s="7">
        <v>0</v>
      </c>
      <c r="M63" s="7"/>
      <c r="N63" s="7"/>
      <c r="O63" s="14"/>
      <c r="P63" s="10"/>
      <c r="Q63" s="10"/>
      <c r="R63" s="9"/>
    </row>
    <row r="64" spans="1:18" ht="55.2">
      <c r="A64" s="22"/>
      <c r="B64" s="5" t="s">
        <v>43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4"/>
      <c r="P64" s="10">
        <v>1</v>
      </c>
      <c r="Q64" s="10">
        <v>0</v>
      </c>
      <c r="R64" s="9">
        <f t="shared" ref="R64" si="6">Q64/P64</f>
        <v>0</v>
      </c>
    </row>
    <row r="65" spans="1:18" ht="27.6">
      <c r="A65" s="22" t="s">
        <v>35</v>
      </c>
      <c r="B65" s="12" t="s">
        <v>49</v>
      </c>
      <c r="C65" s="7">
        <f>E65+G65+I65+K65+M65</f>
        <v>6</v>
      </c>
      <c r="D65" s="7">
        <f>F65+H65+J65+L65+N65</f>
        <v>0</v>
      </c>
      <c r="E65" s="7"/>
      <c r="F65" s="7"/>
      <c r="G65" s="7"/>
      <c r="H65" s="7"/>
      <c r="I65" s="7"/>
      <c r="J65" s="7"/>
      <c r="K65" s="7">
        <v>6</v>
      </c>
      <c r="L65" s="7">
        <v>0</v>
      </c>
      <c r="M65" s="7"/>
      <c r="N65" s="7"/>
      <c r="O65" s="14"/>
      <c r="P65" s="10"/>
      <c r="Q65" s="10"/>
      <c r="R65" s="9"/>
    </row>
    <row r="66" spans="1:18" ht="45" customHeight="1">
      <c r="A66" s="22"/>
      <c r="B66" s="5" t="s">
        <v>44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4"/>
      <c r="P66" s="10">
        <v>1</v>
      </c>
      <c r="Q66" s="10">
        <v>0</v>
      </c>
      <c r="R66" s="9">
        <f t="shared" ref="R66" si="7">Q66/P66</f>
        <v>0</v>
      </c>
    </row>
    <row r="67" spans="1:18" ht="27.6">
      <c r="A67" s="22" t="s">
        <v>36</v>
      </c>
      <c r="B67" s="12" t="s">
        <v>50</v>
      </c>
      <c r="C67" s="7">
        <f>E67+G67+I67+K67+M67</f>
        <v>4</v>
      </c>
      <c r="D67" s="7">
        <f>F67+H67+J67+L67+N67</f>
        <v>0</v>
      </c>
      <c r="E67" s="7"/>
      <c r="F67" s="7"/>
      <c r="G67" s="7"/>
      <c r="H67" s="7"/>
      <c r="I67" s="7"/>
      <c r="J67" s="7"/>
      <c r="K67" s="7">
        <v>4</v>
      </c>
      <c r="L67" s="7">
        <v>0</v>
      </c>
      <c r="M67" s="7"/>
      <c r="N67" s="7"/>
      <c r="O67" s="14"/>
      <c r="P67" s="10"/>
      <c r="Q67" s="10"/>
      <c r="R67" s="9"/>
    </row>
    <row r="68" spans="1:18" ht="27.6">
      <c r="A68" s="22"/>
      <c r="B68" s="5" t="s">
        <v>46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4"/>
      <c r="P68" s="10">
        <v>1</v>
      </c>
      <c r="Q68" s="10">
        <v>0</v>
      </c>
      <c r="R68" s="9">
        <f t="shared" ref="R68" si="8">Q68/P68</f>
        <v>0</v>
      </c>
    </row>
    <row r="71" spans="1:18" ht="16.8">
      <c r="A71" s="26" t="s">
        <v>76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26"/>
      <c r="R71" s="28" t="s">
        <v>77</v>
      </c>
    </row>
    <row r="72" spans="1:18" s="29" customFormat="1" ht="13.2">
      <c r="P72" s="30"/>
    </row>
    <row r="73" spans="1:18" s="29" customFormat="1" ht="13.2">
      <c r="P73" s="30"/>
    </row>
  </sheetData>
  <mergeCells count="12">
    <mergeCell ref="A5:A7"/>
    <mergeCell ref="B5:B7"/>
    <mergeCell ref="C5:N5"/>
    <mergeCell ref="O5:O7"/>
    <mergeCell ref="P5:Q6"/>
    <mergeCell ref="R5:R7"/>
    <mergeCell ref="C6:D6"/>
    <mergeCell ref="E6:F6"/>
    <mergeCell ref="G6:H6"/>
    <mergeCell ref="I6:J6"/>
    <mergeCell ref="K6:L6"/>
    <mergeCell ref="M6:N6"/>
  </mergeCells>
  <printOptions horizontalCentered="1"/>
  <pageMargins left="0.39370078740157483" right="0.39370078740157483" top="0.59055118110236227" bottom="0.19685039370078741" header="0" footer="0"/>
  <pageSetup paperSize="9" scale="8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H16" sqref="H16"/>
    </sheetView>
  </sheetViews>
  <sheetFormatPr defaultRowHeight="14.4"/>
  <sheetData>
    <row r="1" spans="1:3">
      <c r="A1">
        <v>1</v>
      </c>
      <c r="B1">
        <v>0</v>
      </c>
      <c r="C1" s="9">
        <f t="shared" ref="C1:C6" si="0">B1/A1</f>
        <v>0</v>
      </c>
    </row>
    <row r="2" spans="1:3">
      <c r="A2">
        <v>1</v>
      </c>
      <c r="B2">
        <v>0</v>
      </c>
      <c r="C2" s="9">
        <f t="shared" si="0"/>
        <v>0</v>
      </c>
    </row>
    <row r="3" spans="1:3">
      <c r="A3">
        <v>4</v>
      </c>
      <c r="B3">
        <v>2</v>
      </c>
      <c r="C3" s="9">
        <f t="shared" si="0"/>
        <v>0.5</v>
      </c>
    </row>
    <row r="4" spans="1:3">
      <c r="A4">
        <v>2</v>
      </c>
      <c r="B4">
        <v>3</v>
      </c>
      <c r="C4" s="9">
        <f t="shared" si="0"/>
        <v>1.5</v>
      </c>
    </row>
    <row r="5" spans="1:3">
      <c r="A5">
        <v>21</v>
      </c>
      <c r="B5">
        <v>20</v>
      </c>
      <c r="C5" s="9">
        <f t="shared" si="0"/>
        <v>0.95238095238095233</v>
      </c>
    </row>
    <row r="6" spans="1:3">
      <c r="A6">
        <v>1</v>
      </c>
      <c r="B6">
        <v>2</v>
      </c>
      <c r="C6" s="9">
        <f t="shared" si="0"/>
        <v>2</v>
      </c>
    </row>
    <row r="7" spans="1:3">
      <c r="C7" s="54">
        <f>(C1+C2+C3+C4+C5+C6)/6</f>
        <v>0.82539682539682546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"/>
  <sheetViews>
    <sheetView workbookViewId="0"/>
  </sheetViews>
  <sheetFormatPr defaultRowHeight="14.4"/>
  <cols>
    <col min="3" max="3" width="8.88671875" style="1"/>
  </cols>
  <sheetData/>
  <printOptions horizontalCentered="1"/>
  <pageMargins left="0.70866141732283472" right="0.70866141732283472" top="0.4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месяцев 2018</vt:lpstr>
      <vt:lpstr>Лист2</vt:lpstr>
      <vt:lpstr>Лист3</vt:lpstr>
      <vt:lpstr>'9 месяцев 2018'!Заголовки_для_печати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Menchinskaya-MA</cp:lastModifiedBy>
  <cp:lastPrinted>2019-02-05T04:52:35Z</cp:lastPrinted>
  <dcterms:created xsi:type="dcterms:W3CDTF">2015-09-18T08:48:16Z</dcterms:created>
  <dcterms:modified xsi:type="dcterms:W3CDTF">2019-02-05T06:10:53Z</dcterms:modified>
</cp:coreProperties>
</file>